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3"/>
  <workbookPr defaultThemeVersion="124226"/>
  <mc:AlternateContent xmlns:mc="http://schemas.openxmlformats.org/markup-compatibility/2006">
    <mc:Choice Requires="x15">
      <x15ac:absPath xmlns:x15ac="http://schemas.microsoft.com/office/spreadsheetml/2010/11/ac" url="D:\QUẢNG YÊN THẾ\QUẢNG 2026\CÔNG KHAI DỰ TOÁN\CÔNG KHAI GIAO DỰ TOÁN\"/>
    </mc:Choice>
  </mc:AlternateContent>
  <xr:revisionPtr revIDLastSave="0" documentId="13_ncr:1_{4A51B1C1-5530-4A2F-8565-340863B32975}" xr6:coauthVersionLast="36" xr6:coauthVersionMax="36" xr10:uidLastSave="{00000000-0000-0000-0000-000000000000}"/>
  <bookViews>
    <workbookView xWindow="120" yWindow="75" windowWidth="15255" windowHeight="7935" xr2:uid="{00000000-000D-0000-FFFF-FFFF00000000}"/>
  </bookViews>
  <sheets>
    <sheet name="Dự toán" sheetId="1" r:id="rId1"/>
    <sheet name="Sheet3" sheetId="3" r:id="rId2"/>
  </sheets>
  <calcPr calcId="191029"/>
</workbook>
</file>

<file path=xl/calcChain.xml><?xml version="1.0" encoding="utf-8"?>
<calcChain xmlns="http://schemas.openxmlformats.org/spreadsheetml/2006/main">
  <c r="D23" i="1" l="1"/>
  <c r="D22" i="1"/>
  <c r="D21" i="1" s="1"/>
  <c r="D17" i="1"/>
  <c r="D9" i="1"/>
  <c r="D15" i="1" s="1"/>
  <c r="D13" i="1" s="1"/>
  <c r="G29" i="3" l="1"/>
  <c r="G22" i="3"/>
  <c r="G24" i="3"/>
  <c r="G21" i="3"/>
  <c r="G18" i="3"/>
  <c r="G12" i="3"/>
  <c r="G10" i="3"/>
  <c r="G20" i="3" l="1"/>
  <c r="G17" i="3"/>
  <c r="G13" i="3"/>
  <c r="G9" i="3"/>
  <c r="G8" i="3" s="1"/>
</calcChain>
</file>

<file path=xl/sharedStrings.xml><?xml version="1.0" encoding="utf-8"?>
<sst xmlns="http://schemas.openxmlformats.org/spreadsheetml/2006/main" count="89" uniqueCount="54">
  <si>
    <t>Nội dung</t>
  </si>
  <si>
    <t>I</t>
  </si>
  <si>
    <t>Số thu phí, lệ phí; thu dịch vụ và thu khác</t>
  </si>
  <si>
    <t>a</t>
  </si>
  <si>
    <t>b</t>
  </si>
  <si>
    <t>II</t>
  </si>
  <si>
    <t>ĐVT: Đồng</t>
  </si>
  <si>
    <t>c</t>
  </si>
  <si>
    <t>Thu khác</t>
  </si>
  <si>
    <t>Thuê phần mềm quản lý hồ sơ điện tử tại huyện và TYT</t>
  </si>
  <si>
    <t>Viên chức dân số xã</t>
  </si>
  <si>
    <t>Tổng số thu, chi, nộp ngân sách phí, lệ phí; thu dịch vụ và thu khác</t>
  </si>
  <si>
    <t>STT</t>
  </si>
  <si>
    <t>Chương - Loại - Khoản</t>
  </si>
  <si>
    <t>Số phí, lệ phí; thu dịch vụ và thu khác nộp NSNN</t>
  </si>
  <si>
    <t>Dự toán chi ngân sách nhà nước</t>
  </si>
  <si>
    <t>Khối dự phòng</t>
  </si>
  <si>
    <t>Khối bệnh viện</t>
  </si>
  <si>
    <t>Khối Dân số - KHHGĐ huyện</t>
  </si>
  <si>
    <t>Kinh phí không thực hiện tự chủ:</t>
  </si>
  <si>
    <t>Y tế xã</t>
  </si>
  <si>
    <t>Kinh phí thực hiện chi cho con người</t>
  </si>
  <si>
    <t>Kinh phí chi TX của TYT</t>
  </si>
  <si>
    <t>Dân số -KHHGĐ</t>
  </si>
  <si>
    <t>Trung tâm Y tế</t>
  </si>
  <si>
    <t>CÔNG KHAI GIAO DỰ TOÁN THU - CHI NGÂN SÁCH NHÀ NƯỚC NĂM 2025</t>
  </si>
  <si>
    <t xml:space="preserve">Kinh phí thực hiện tự chủ </t>
  </si>
  <si>
    <t>Kinh phí ứng dụng CNTT (Nâng cấp hạ tầng CNTT để hướng tới bệnh viện thông minh cho các cơ sở khám chữa bệnh trên địa bàn tỉnh</t>
  </si>
  <si>
    <t>Kinh phí mua sắm Hệ thống phẫu thuật nội soi ổ bụng)</t>
  </si>
  <si>
    <t>Tài khoản</t>
  </si>
  <si>
    <t>Mã QHNS</t>
  </si>
  <si>
    <t>Mã nguồn</t>
  </si>
  <si>
    <t xml:space="preserve">Dự toán được giao </t>
  </si>
  <si>
    <t>Chi hỗ trợ cắt cơn giải độc cho người cai nghiện Ma tuý tự nguyện tại TTYT huyện theo NQ 42/2023/NQ-HĐND tỉnh</t>
  </si>
  <si>
    <t>Hoạt động của Trung tâm Y tế (Sau khi trừ NLL và TK 10% chi TX)</t>
  </si>
  <si>
    <t>NSNN giao</t>
  </si>
  <si>
    <t>Khối Dân số - KHHGĐ xã</t>
  </si>
  <si>
    <t>Khối Y tế xã</t>
  </si>
  <si>
    <t>Tổng cộng</t>
  </si>
  <si>
    <t>799-130-131</t>
  </si>
  <si>
    <t>799-130-132</t>
  </si>
  <si>
    <t>799-130-151</t>
  </si>
  <si>
    <t>(Kèm theo Quyết định số 09/QĐ-TTYT ngày 06/01/2025 của Trung tâm Y tế huyện Yên Thế)</t>
  </si>
  <si>
    <t>Tổng số</t>
  </si>
  <si>
    <t>423-130-132</t>
  </si>
  <si>
    <t>Kinh phí không tự chủ</t>
  </si>
  <si>
    <t>*</t>
  </si>
  <si>
    <t>CÔNG KHAI GIAO DỰ TOÁN THU - CHI NGÂN SÁCH NHÀ NƯỚC NĂM 2026 (Lần 1)</t>
  </si>
  <si>
    <t>Chi từ nguồn thu phí, lệ phí; thu dịch vụ và thu khác được để lại</t>
  </si>
  <si>
    <t>Thu phí, lệ phí</t>
  </si>
  <si>
    <t>Thu dịch vụ</t>
  </si>
  <si>
    <t>Sự nghiệp Y tế</t>
  </si>
  <si>
    <t xml:space="preserve">Khám sức khỏe nghĩa vụ quân sự </t>
  </si>
  <si>
    <t>(Kèm theo Quyết định số  03/QĐ-TTYT ngày 08/01/2026 của Bệnh viện Đa khoa tế Yên Thế)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</si>
</sst>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_-* #,##0.00\ _₫_-;\-* #,##0.00\ _₫_-;_-* &quot;-&quot;??\ _₫_-;_-@_-"/>
  </numFmts>
  <fonts count="3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sz val="12"/>
      <name val="Times New Roman"/>
      <family val="1"/>
    </font>
    <font>
      <sz val="11"/>
      <color indexed="8"/>
      <name val="Calibri"/>
      <family val="2"/>
    </font>
    <font>
      <b/>
      <sz val="12"/>
      <name val="Times New Roman"/>
      <family val="1"/>
    </font>
    <font>
      <sz val="11"/>
      <name val="Times New Roman"/>
      <family val="1"/>
    </font>
    <font>
      <sz val="12"/>
      <name val=".VnTime"/>
      <family val="2"/>
    </font>
    <font>
      <i/>
      <sz val="12"/>
      <name val="Times New Roman"/>
      <family val="1"/>
    </font>
    <font>
      <b/>
      <sz val="16"/>
      <name val="Times New Roman"/>
      <family val="1"/>
    </font>
    <font>
      <i/>
      <sz val="13"/>
      <name val="Times New Roman"/>
      <family val="1"/>
    </font>
    <font>
      <sz val="11"/>
      <color theme="1"/>
      <name val="Calibri"/>
      <family val="2"/>
      <charset val="163"/>
      <scheme val="minor"/>
    </font>
    <font>
      <sz val="12"/>
      <name val="Times New Roman"/>
      <family val="1"/>
    </font>
    <font>
      <sz val="12"/>
      <name val="Times New Roman"/>
      <family val="1"/>
      <charset val="163"/>
    </font>
    <font>
      <sz val="12"/>
      <name val="Times New Roman"/>
      <family val="1"/>
    </font>
    <font>
      <sz val="11"/>
      <name val="Calibri"/>
      <family val="2"/>
      <charset val="163"/>
      <scheme val="minor"/>
    </font>
    <font>
      <sz val="11"/>
      <name val="Calibri"/>
      <family val="2"/>
      <scheme val="minor"/>
    </font>
    <font>
      <sz val="11"/>
      <name val="Calibri"/>
      <family val="2"/>
    </font>
    <font>
      <sz val="10"/>
      <color rgb="FFFF0000"/>
      <name val="VnBravo Times"/>
    </font>
    <font>
      <sz val="10"/>
      <name val="Times New Roman"/>
      <family val="1"/>
    </font>
    <font>
      <sz val="10"/>
      <color rgb="FFFF0000"/>
      <name val="Times New Roman"/>
      <family val="1"/>
    </font>
    <font>
      <b/>
      <sz val="13"/>
      <name val="Times New Roman"/>
      <family val="1"/>
    </font>
    <font>
      <sz val="12"/>
      <color rgb="FFFF0000"/>
      <name val="VnBravo Times"/>
    </font>
    <font>
      <sz val="12"/>
      <name val="VnBravo Times"/>
    </font>
    <font>
      <b/>
      <sz val="11"/>
      <name val="Times New Roman"/>
      <family val="1"/>
    </font>
    <font>
      <sz val="14"/>
      <name val="Times New Roman"/>
      <family val="1"/>
    </font>
    <font>
      <b/>
      <sz val="12"/>
      <color theme="1"/>
      <name val="Times New Roman"/>
      <family val="1"/>
    </font>
    <font>
      <b/>
      <i/>
      <sz val="12"/>
      <color theme="1"/>
      <name val="Times New Roman"/>
      <family val="1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7">
    <xf numFmtId="0" fontId="0" fillId="0" borderId="0"/>
    <xf numFmtId="0" fontId="1" fillId="0" borderId="0"/>
    <xf numFmtId="0" fontId="2" fillId="0" borderId="0"/>
    <xf numFmtId="43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25" fillId="0" borderId="0"/>
  </cellStyleXfs>
  <cellXfs count="87">
    <xf numFmtId="0" fontId="0" fillId="0" borderId="0" xfId="0"/>
    <xf numFmtId="164" fontId="8" fillId="0" borderId="0" xfId="8" applyNumberFormat="1" applyFont="1" applyAlignment="1">
      <alignment horizontal="center"/>
    </xf>
    <xf numFmtId="0" fontId="3" fillId="0" borderId="0" xfId="0" applyFont="1"/>
    <xf numFmtId="0" fontId="2" fillId="0" borderId="0" xfId="0" applyFont="1"/>
    <xf numFmtId="0" fontId="15" fillId="0" borderId="0" xfId="0" applyFont="1"/>
    <xf numFmtId="0" fontId="16" fillId="0" borderId="0" xfId="1" applyFont="1"/>
    <xf numFmtId="164" fontId="17" fillId="0" borderId="0" xfId="3" applyNumberFormat="1" applyFont="1" applyFill="1"/>
    <xf numFmtId="0" fontId="16" fillId="0" borderId="0" xfId="1" applyFont="1" applyFill="1"/>
    <xf numFmtId="164" fontId="17" fillId="0" borderId="0" xfId="3" applyNumberFormat="1" applyFont="1"/>
    <xf numFmtId="0" fontId="2" fillId="0" borderId="0" xfId="1" applyFont="1"/>
    <xf numFmtId="0" fontId="0" fillId="0" borderId="0" xfId="0" applyFont="1" applyFill="1"/>
    <xf numFmtId="0" fontId="5" fillId="0" borderId="1" xfId="0" applyFont="1" applyFill="1" applyBorder="1" applyAlignment="1">
      <alignment horizontal="center"/>
    </xf>
    <xf numFmtId="0" fontId="18" fillId="0" borderId="0" xfId="0" applyFont="1" applyFill="1"/>
    <xf numFmtId="0" fontId="3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5" fillId="0" borderId="1" xfId="0" applyFont="1" applyFill="1" applyBorder="1"/>
    <xf numFmtId="0" fontId="3" fillId="0" borderId="1" xfId="0" applyFont="1" applyFill="1" applyBorder="1" applyAlignment="1">
      <alignment horizontal="left"/>
    </xf>
    <xf numFmtId="0" fontId="3" fillId="0" borderId="1" xfId="0" applyFont="1" applyFill="1" applyBorder="1"/>
    <xf numFmtId="0" fontId="20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8" fillId="0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wrapText="1"/>
    </xf>
    <xf numFmtId="0" fontId="5" fillId="0" borderId="1" xfId="0" applyFont="1" applyFill="1" applyBorder="1" applyAlignment="1">
      <alignment wrapText="1"/>
    </xf>
    <xf numFmtId="0" fontId="0" fillId="0" borderId="0" xfId="0" applyFont="1" applyFill="1" applyAlignment="1"/>
    <xf numFmtId="0" fontId="3" fillId="0" borderId="1" xfId="0" applyFont="1" applyFill="1" applyBorder="1" applyAlignment="1"/>
    <xf numFmtId="0" fontId="18" fillId="0" borderId="0" xfId="0" applyFont="1" applyFill="1" applyAlignment="1"/>
    <xf numFmtId="0" fontId="3" fillId="0" borderId="1" xfId="0" applyFont="1" applyFill="1" applyBorder="1" applyAlignment="1">
      <alignment horizontal="left" wrapText="1"/>
    </xf>
    <xf numFmtId="0" fontId="5" fillId="0" borderId="1" xfId="0" applyFont="1" applyFill="1" applyBorder="1" applyAlignment="1"/>
    <xf numFmtId="0" fontId="19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wrapText="1"/>
    </xf>
    <xf numFmtId="0" fontId="2" fillId="0" borderId="1" xfId="0" applyFont="1" applyFill="1" applyBorder="1" applyAlignment="1">
      <alignment horizontal="center" wrapText="1"/>
    </xf>
    <xf numFmtId="3" fontId="5" fillId="0" borderId="1" xfId="9" applyNumberFormat="1" applyFont="1" applyFill="1" applyBorder="1"/>
    <xf numFmtId="3" fontId="3" fillId="0" borderId="1" xfId="9" applyNumberFormat="1" applyFont="1" applyFill="1" applyBorder="1"/>
    <xf numFmtId="3" fontId="3" fillId="0" borderId="1" xfId="9" applyNumberFormat="1" applyFont="1" applyFill="1" applyBorder="1" applyAlignment="1"/>
    <xf numFmtId="3" fontId="5" fillId="0" borderId="1" xfId="9" applyNumberFormat="1" applyFont="1" applyFill="1" applyBorder="1" applyAlignment="1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3" fontId="3" fillId="0" borderId="1" xfId="0" applyNumberFormat="1" applyFont="1" applyBorder="1"/>
    <xf numFmtId="0" fontId="3" fillId="0" borderId="1" xfId="0" applyFont="1" applyBorder="1" applyAlignment="1">
      <alignment vertical="center" wrapText="1"/>
    </xf>
    <xf numFmtId="0" fontId="22" fillId="0" borderId="0" xfId="0" applyFont="1" applyFill="1" applyAlignment="1"/>
    <xf numFmtId="0" fontId="23" fillId="0" borderId="0" xfId="0" applyFont="1" applyFill="1" applyAlignment="1"/>
    <xf numFmtId="0" fontId="8" fillId="0" borderId="1" xfId="0" applyFont="1" applyBorder="1" applyAlignment="1">
      <alignment horizontal="center"/>
    </xf>
    <xf numFmtId="0" fontId="8" fillId="0" borderId="1" xfId="0" applyFont="1" applyBorder="1"/>
    <xf numFmtId="3" fontId="8" fillId="0" borderId="1" xfId="0" applyNumberFormat="1" applyFont="1" applyBorder="1"/>
    <xf numFmtId="0" fontId="8" fillId="0" borderId="0" xfId="0" applyFont="1"/>
    <xf numFmtId="0" fontId="24" fillId="0" borderId="1" xfId="0" applyFont="1" applyBorder="1" applyAlignment="1">
      <alignment horizontal="center"/>
    </xf>
    <xf numFmtId="0" fontId="24" fillId="0" borderId="1" xfId="0" applyFont="1" applyBorder="1"/>
    <xf numFmtId="0" fontId="24" fillId="0" borderId="0" xfId="0" applyFont="1"/>
    <xf numFmtId="3" fontId="24" fillId="0" borderId="1" xfId="0" applyNumberFormat="1" applyFont="1" applyBorder="1"/>
    <xf numFmtId="0" fontId="26" fillId="2" borderId="1" xfId="0" applyFont="1" applyFill="1" applyBorder="1" applyAlignment="1">
      <alignment horizontal="center" vertical="center"/>
    </xf>
    <xf numFmtId="0" fontId="27" fillId="2" borderId="1" xfId="0" applyFont="1" applyFill="1" applyBorder="1" applyAlignment="1">
      <alignment vertical="center" wrapText="1"/>
    </xf>
    <xf numFmtId="0" fontId="26" fillId="2" borderId="1" xfId="0" applyFont="1" applyFill="1" applyBorder="1" applyAlignment="1">
      <alignment horizontal="left" vertical="center" wrapText="1" indent="1"/>
    </xf>
    <xf numFmtId="164" fontId="26" fillId="2" borderId="1" xfId="8" applyNumberFormat="1" applyFont="1" applyFill="1" applyBorder="1" applyAlignment="1">
      <alignment vertical="center" wrapText="1"/>
    </xf>
    <xf numFmtId="0" fontId="28" fillId="2" borderId="1" xfId="0" applyFont="1" applyFill="1" applyBorder="1" applyAlignment="1">
      <alignment horizontal="left" vertical="center" wrapText="1" indent="1"/>
    </xf>
    <xf numFmtId="164" fontId="28" fillId="2" borderId="1" xfId="8" applyNumberFormat="1" applyFont="1" applyFill="1" applyBorder="1" applyAlignment="1">
      <alignment vertical="center" wrapText="1"/>
    </xf>
    <xf numFmtId="0" fontId="28" fillId="2" borderId="1" xfId="0" applyFont="1" applyFill="1" applyBorder="1" applyAlignment="1">
      <alignment horizontal="center"/>
    </xf>
    <xf numFmtId="0" fontId="29" fillId="2" borderId="1" xfId="0" applyFont="1" applyFill="1" applyBorder="1" applyAlignment="1">
      <alignment horizontal="left" vertical="center" wrapText="1" indent="1"/>
    </xf>
    <xf numFmtId="0" fontId="26" fillId="2" borderId="1" xfId="0" applyFont="1" applyFill="1" applyBorder="1" applyAlignment="1">
      <alignment horizontal="center"/>
    </xf>
    <xf numFmtId="0" fontId="27" fillId="2" borderId="1" xfId="0" applyFont="1" applyFill="1" applyBorder="1" applyAlignment="1">
      <alignment horizontal="left" vertical="center" wrapText="1" indent="1"/>
    </xf>
    <xf numFmtId="0" fontId="26" fillId="0" borderId="1" xfId="0" applyFont="1" applyBorder="1" applyAlignment="1">
      <alignment horizontal="center"/>
    </xf>
    <xf numFmtId="0" fontId="26" fillId="0" borderId="1" xfId="0" applyFont="1" applyBorder="1"/>
    <xf numFmtId="164" fontId="26" fillId="0" borderId="1" xfId="8" applyNumberFormat="1" applyFont="1" applyFill="1" applyBorder="1"/>
    <xf numFmtId="0" fontId="26" fillId="0" borderId="1" xfId="16" applyFont="1" applyBorder="1" applyAlignment="1">
      <alignment horizontal="center"/>
    </xf>
    <xf numFmtId="0" fontId="26" fillId="0" borderId="1" xfId="0" applyFont="1" applyBorder="1" applyAlignment="1">
      <alignment horizontal="left" vertical="center" wrapText="1"/>
    </xf>
    <xf numFmtId="3" fontId="26" fillId="0" borderId="1" xfId="16" applyNumberFormat="1" applyFont="1" applyBorder="1"/>
    <xf numFmtId="0" fontId="28" fillId="0" borderId="1" xfId="0" applyFont="1" applyBorder="1" applyAlignment="1">
      <alignment horizontal="left" vertical="center" wrapText="1" indent="1"/>
    </xf>
    <xf numFmtId="164" fontId="28" fillId="0" borderId="1" xfId="8" applyNumberFormat="1" applyFont="1" applyFill="1" applyBorder="1"/>
    <xf numFmtId="0" fontId="26" fillId="0" borderId="1" xfId="0" applyFont="1" applyBorder="1" applyAlignment="1">
      <alignment horizontal="center" vertical="center"/>
    </xf>
    <xf numFmtId="0" fontId="30" fillId="0" borderId="1" xfId="0" applyFont="1" applyBorder="1" applyAlignment="1">
      <alignment horizontal="left" vertical="center" wrapText="1"/>
    </xf>
    <xf numFmtId="164" fontId="30" fillId="0" borderId="1" xfId="8" applyNumberFormat="1" applyFont="1" applyFill="1" applyBorder="1" applyAlignment="1">
      <alignment horizontal="right" vertical="center"/>
    </xf>
    <xf numFmtId="0" fontId="26" fillId="2" borderId="1" xfId="0" applyFont="1" applyFill="1" applyBorder="1" applyAlignment="1">
      <alignment vertical="center" wrapText="1"/>
    </xf>
    <xf numFmtId="0" fontId="28" fillId="0" borderId="1" xfId="0" applyFont="1" applyBorder="1" applyAlignment="1">
      <alignment horizontal="center"/>
    </xf>
    <xf numFmtId="0" fontId="29" fillId="0" borderId="1" xfId="0" applyFont="1" applyBorder="1" applyAlignment="1">
      <alignment horizontal="left" vertical="center" wrapText="1" indent="1"/>
    </xf>
    <xf numFmtId="164" fontId="29" fillId="0" borderId="1" xfId="9" applyNumberFormat="1" applyFont="1" applyFill="1" applyBorder="1" applyAlignment="1">
      <alignment vertical="center" wrapText="1"/>
    </xf>
    <xf numFmtId="0" fontId="29" fillId="0" borderId="1" xfId="0" applyFont="1" applyBorder="1" applyAlignment="1">
      <alignment horizontal="center"/>
    </xf>
    <xf numFmtId="0" fontId="26" fillId="2" borderId="3" xfId="0" applyFont="1" applyFill="1" applyBorder="1" applyAlignment="1">
      <alignment horizontal="center" vertical="center" wrapText="1"/>
    </xf>
    <xf numFmtId="0" fontId="26" fillId="2" borderId="4" xfId="0" applyFont="1" applyFill="1" applyBorder="1" applyAlignment="1">
      <alignment horizontal="center" vertical="center" wrapText="1"/>
    </xf>
    <xf numFmtId="164" fontId="26" fillId="2" borderId="3" xfId="8" applyNumberFormat="1" applyFont="1" applyFill="1" applyBorder="1" applyAlignment="1">
      <alignment horizontal="center" vertical="center" wrapText="1"/>
    </xf>
    <xf numFmtId="164" fontId="26" fillId="2" borderId="4" xfId="8" applyNumberFormat="1" applyFont="1" applyFill="1" applyBorder="1" applyAlignment="1">
      <alignment horizontal="center" vertical="center" wrapText="1"/>
    </xf>
    <xf numFmtId="0" fontId="9" fillId="0" borderId="0" xfId="2" applyFont="1" applyAlignment="1">
      <alignment horizontal="center"/>
    </xf>
    <xf numFmtId="164" fontId="8" fillId="0" borderId="2" xfId="8" applyNumberFormat="1" applyFont="1" applyBorder="1" applyAlignment="1">
      <alignment horizontal="right"/>
    </xf>
    <xf numFmtId="0" fontId="10" fillId="0" borderId="0" xfId="0" applyFont="1" applyAlignment="1">
      <alignment horizontal="center" vertical="center" wrapText="1"/>
    </xf>
    <xf numFmtId="0" fontId="21" fillId="0" borderId="0" xfId="2" applyFont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1" fillId="0" borderId="0" xfId="2" applyFont="1" applyAlignment="1">
      <alignment horizontal="center"/>
    </xf>
    <xf numFmtId="164" fontId="5" fillId="0" borderId="1" xfId="9" applyNumberFormat="1" applyFont="1" applyFill="1" applyBorder="1" applyAlignment="1">
      <alignment horizontal="center" vertical="center" wrapText="1"/>
    </xf>
  </cellXfs>
  <cellStyles count="17">
    <cellStyle name="Comma" xfId="9" builtinId="3"/>
    <cellStyle name="Comma 2" xfId="8" xr:uid="{00000000-0005-0000-0000-000001000000}"/>
    <cellStyle name="Comma 2 2" xfId="3" xr:uid="{00000000-0005-0000-0000-000002000000}"/>
    <cellStyle name="Comma 2 2 2" xfId="4" xr:uid="{00000000-0005-0000-0000-000003000000}"/>
    <cellStyle name="Comma 2 3" xfId="13" xr:uid="{00000000-0005-0000-0000-000004000000}"/>
    <cellStyle name="Comma 3" xfId="6" xr:uid="{00000000-0005-0000-0000-000005000000}"/>
    <cellStyle name="Comma 4" xfId="15" xr:uid="{00000000-0005-0000-0000-000006000000}"/>
    <cellStyle name="Comma 5" xfId="14" xr:uid="{00000000-0005-0000-0000-000007000000}"/>
    <cellStyle name="Comma 6" xfId="12" xr:uid="{00000000-0005-0000-0000-000008000000}"/>
    <cellStyle name="Comma 7" xfId="11" xr:uid="{00000000-0005-0000-0000-000009000000}"/>
    <cellStyle name="Ledger 17 x 11 in 4" xfId="16" xr:uid="{857AEC80-5504-473E-BBF9-B53866E62A87}"/>
    <cellStyle name="Normal" xfId="0" builtinId="0"/>
    <cellStyle name="Normal 2" xfId="1" xr:uid="{00000000-0005-0000-0000-00000B000000}"/>
    <cellStyle name="Normal 2 2" xfId="2" xr:uid="{00000000-0005-0000-0000-00000C000000}"/>
    <cellStyle name="Normal 3" xfId="5" xr:uid="{00000000-0005-0000-0000-00000D000000}"/>
    <cellStyle name="Normal 4" xfId="10" xr:uid="{00000000-0005-0000-0000-00000E000000}"/>
    <cellStyle name="Percent 2" xfId="7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6"/>
  <sheetViews>
    <sheetView tabSelected="1" workbookViewId="0">
      <selection activeCell="F19" sqref="F19"/>
    </sheetView>
  </sheetViews>
  <sheetFormatPr defaultRowHeight="15"/>
  <cols>
    <col min="1" max="1" width="9.140625" style="4"/>
    <col min="2" max="2" width="53.7109375" style="4" customWidth="1"/>
    <col min="3" max="3" width="14.7109375" style="4" customWidth="1"/>
    <col min="4" max="4" width="18.5703125" style="4" customWidth="1"/>
    <col min="5" max="5" width="16.85546875" style="4" bestFit="1" customWidth="1"/>
    <col min="6" max="16384" width="9.140625" style="4"/>
  </cols>
  <sheetData>
    <row r="1" spans="1:15" ht="9.75" customHeight="1">
      <c r="A1" s="80"/>
      <c r="B1" s="80"/>
      <c r="C1" s="80"/>
      <c r="D1" s="80"/>
      <c r="E1" s="5"/>
      <c r="F1" s="6"/>
      <c r="G1" s="7"/>
      <c r="H1" s="7"/>
      <c r="I1" s="6"/>
      <c r="J1" s="6"/>
      <c r="K1" s="6"/>
      <c r="L1" s="8"/>
      <c r="M1" s="8"/>
      <c r="N1" s="8"/>
      <c r="O1" s="8"/>
    </row>
    <row r="2" spans="1:15" ht="34.5" customHeight="1">
      <c r="A2" s="83" t="s">
        <v>47</v>
      </c>
      <c r="B2" s="83"/>
      <c r="C2" s="83"/>
      <c r="D2" s="83"/>
      <c r="E2" s="5"/>
      <c r="F2" s="6"/>
      <c r="G2" s="7"/>
      <c r="H2" s="7"/>
      <c r="I2" s="6"/>
      <c r="J2" s="6"/>
      <c r="K2" s="6"/>
      <c r="L2" s="8"/>
      <c r="M2" s="8"/>
      <c r="N2" s="8"/>
      <c r="O2" s="8"/>
    </row>
    <row r="3" spans="1:15" ht="21" customHeight="1">
      <c r="A3" s="82" t="s">
        <v>53</v>
      </c>
      <c r="B3" s="82"/>
      <c r="C3" s="82"/>
      <c r="D3" s="82"/>
      <c r="E3" s="5"/>
      <c r="F3" s="6"/>
      <c r="G3" s="7"/>
      <c r="H3" s="7"/>
      <c r="I3" s="6"/>
      <c r="J3" s="6"/>
      <c r="K3" s="6"/>
      <c r="L3" s="8"/>
      <c r="M3" s="8"/>
      <c r="N3" s="8"/>
      <c r="O3" s="8"/>
    </row>
    <row r="4" spans="1:15" s="3" customFormat="1" ht="3.75" customHeight="1">
      <c r="A4" s="9"/>
      <c r="B4" s="9"/>
      <c r="C4" s="1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</row>
    <row r="5" spans="1:15" s="3" customFormat="1" ht="15.75">
      <c r="C5" s="81" t="s">
        <v>6</v>
      </c>
      <c r="D5" s="81"/>
    </row>
    <row r="6" spans="1:15" customFormat="1" ht="14.25" customHeight="1">
      <c r="A6" s="76" t="s">
        <v>12</v>
      </c>
      <c r="B6" s="76" t="s">
        <v>0</v>
      </c>
      <c r="C6" s="76" t="s">
        <v>13</v>
      </c>
      <c r="D6" s="78" t="s">
        <v>43</v>
      </c>
    </row>
    <row r="7" spans="1:15" customFormat="1" ht="14.25" customHeight="1">
      <c r="A7" s="77"/>
      <c r="B7" s="77"/>
      <c r="C7" s="77"/>
      <c r="D7" s="79"/>
    </row>
    <row r="8" spans="1:15" customFormat="1" ht="31.5">
      <c r="A8" s="50" t="s">
        <v>1</v>
      </c>
      <c r="B8" s="71" t="s">
        <v>11</v>
      </c>
      <c r="C8" s="71"/>
      <c r="D8" s="55"/>
    </row>
    <row r="9" spans="1:15" customFormat="1" ht="15.75">
      <c r="A9" s="56">
        <v>1</v>
      </c>
      <c r="B9" s="59" t="s">
        <v>2</v>
      </c>
      <c r="C9" s="52"/>
      <c r="D9" s="53">
        <f>SUM(D11:D12)</f>
        <v>73578000000</v>
      </c>
    </row>
    <row r="10" spans="1:15" customFormat="1" ht="15.75">
      <c r="A10" s="56" t="s">
        <v>3</v>
      </c>
      <c r="B10" s="54" t="s">
        <v>49</v>
      </c>
      <c r="C10" s="54"/>
      <c r="D10" s="55"/>
    </row>
    <row r="11" spans="1:15" customFormat="1" ht="15.75">
      <c r="A11" s="56" t="s">
        <v>4</v>
      </c>
      <c r="B11" s="54" t="s">
        <v>50</v>
      </c>
      <c r="C11" s="54"/>
      <c r="D11" s="55">
        <v>73578000000</v>
      </c>
    </row>
    <row r="12" spans="1:15" customFormat="1" ht="15.75">
      <c r="A12" s="56" t="s">
        <v>7</v>
      </c>
      <c r="B12" s="54" t="s">
        <v>8</v>
      </c>
      <c r="C12" s="54"/>
      <c r="D12" s="55"/>
    </row>
    <row r="13" spans="1:15" customFormat="1" ht="31.5">
      <c r="A13" s="50">
        <v>2</v>
      </c>
      <c r="B13" s="51" t="s">
        <v>48</v>
      </c>
      <c r="C13" s="52"/>
      <c r="D13" s="53">
        <f>SUM(D15)</f>
        <v>73527000000</v>
      </c>
    </row>
    <row r="14" spans="1:15" customFormat="1" ht="15.75">
      <c r="A14" s="50" t="s">
        <v>3</v>
      </c>
      <c r="B14" s="54" t="s">
        <v>49</v>
      </c>
      <c r="C14" s="54"/>
      <c r="D14" s="55"/>
    </row>
    <row r="15" spans="1:15" customFormat="1" ht="15.75">
      <c r="A15" s="56" t="s">
        <v>4</v>
      </c>
      <c r="B15" s="57" t="s">
        <v>50</v>
      </c>
      <c r="C15" s="54"/>
      <c r="D15" s="55">
        <f>SUM(D9-D17)</f>
        <v>73527000000</v>
      </c>
    </row>
    <row r="16" spans="1:15" customFormat="1" ht="15.75">
      <c r="A16" s="56" t="s">
        <v>7</v>
      </c>
      <c r="B16" s="54" t="s">
        <v>8</v>
      </c>
      <c r="C16" s="54"/>
      <c r="D16" s="55"/>
    </row>
    <row r="17" spans="1:4" customFormat="1" ht="15.75">
      <c r="A17" s="58">
        <v>3</v>
      </c>
      <c r="B17" s="59" t="s">
        <v>14</v>
      </c>
      <c r="C17" s="52"/>
      <c r="D17" s="53">
        <f>SUM(D18:D20)</f>
        <v>51000000</v>
      </c>
    </row>
    <row r="18" spans="1:4" customFormat="1" ht="15.75">
      <c r="A18" s="56" t="s">
        <v>3</v>
      </c>
      <c r="B18" s="57" t="s">
        <v>49</v>
      </c>
      <c r="C18" s="54"/>
      <c r="D18" s="55"/>
    </row>
    <row r="19" spans="1:4" customFormat="1" ht="15.75">
      <c r="A19" s="50" t="s">
        <v>4</v>
      </c>
      <c r="B19" s="57" t="s">
        <v>50</v>
      </c>
      <c r="C19" s="54"/>
      <c r="D19" s="55">
        <v>51000000</v>
      </c>
    </row>
    <row r="20" spans="1:4" customFormat="1" ht="15.75">
      <c r="A20" s="56" t="s">
        <v>7</v>
      </c>
      <c r="B20" s="54" t="s">
        <v>8</v>
      </c>
      <c r="C20" s="54"/>
      <c r="D20" s="55"/>
    </row>
    <row r="21" spans="1:4" customFormat="1" ht="15.75">
      <c r="A21" s="60" t="s">
        <v>5</v>
      </c>
      <c r="B21" s="61" t="s">
        <v>15</v>
      </c>
      <c r="C21" s="60"/>
      <c r="D21" s="62">
        <f>D22</f>
        <v>620000000</v>
      </c>
    </row>
    <row r="22" spans="1:4" customFormat="1" ht="15.75">
      <c r="A22" s="63" t="s">
        <v>46</v>
      </c>
      <c r="B22" s="64" t="s">
        <v>51</v>
      </c>
      <c r="C22" s="60" t="s">
        <v>44</v>
      </c>
      <c r="D22" s="62">
        <f>D23</f>
        <v>620000000</v>
      </c>
    </row>
    <row r="23" spans="1:4" customFormat="1" ht="15.75">
      <c r="A23" s="63"/>
      <c r="B23" s="65" t="s">
        <v>45</v>
      </c>
      <c r="C23" s="66"/>
      <c r="D23" s="67">
        <f>SUM(D24:D24)</f>
        <v>620000000</v>
      </c>
    </row>
    <row r="24" spans="1:4" customFormat="1" ht="15.75">
      <c r="A24" s="68"/>
      <c r="B24" s="69" t="s">
        <v>52</v>
      </c>
      <c r="C24" s="60"/>
      <c r="D24" s="70">
        <v>620000000</v>
      </c>
    </row>
    <row r="25" spans="1:4" customFormat="1" ht="15.75">
      <c r="A25" s="72"/>
      <c r="B25" s="73"/>
      <c r="C25" s="66"/>
      <c r="D25" s="74"/>
    </row>
    <row r="26" spans="1:4" customFormat="1" ht="15.75">
      <c r="A26" s="75"/>
      <c r="B26" s="73"/>
      <c r="C26" s="66"/>
      <c r="D26" s="74"/>
    </row>
  </sheetData>
  <mergeCells count="8">
    <mergeCell ref="A6:A7"/>
    <mergeCell ref="B6:B7"/>
    <mergeCell ref="C6:C7"/>
    <mergeCell ref="D6:D7"/>
    <mergeCell ref="A1:D1"/>
    <mergeCell ref="C5:D5"/>
    <mergeCell ref="A3:D3"/>
    <mergeCell ref="A2:D2"/>
  </mergeCells>
  <pageMargins left="0.5" right="0.21" top="0.5" bottom="0.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30"/>
  <sheetViews>
    <sheetView topLeftCell="A16" workbookViewId="0">
      <selection activeCell="G10" sqref="G10"/>
    </sheetView>
  </sheetViews>
  <sheetFormatPr defaultRowHeight="15"/>
  <cols>
    <col min="1" max="1" width="4.140625" style="4" customWidth="1"/>
    <col min="2" max="2" width="51.85546875" style="4" customWidth="1"/>
    <col min="3" max="3" width="7.85546875" style="4" customWidth="1"/>
    <col min="4" max="4" width="13.140625" style="4" customWidth="1"/>
    <col min="5" max="5" width="9.5703125" style="4" customWidth="1"/>
    <col min="6" max="6" width="10.5703125" style="4" customWidth="1"/>
    <col min="7" max="7" width="16.42578125" style="4" customWidth="1"/>
    <col min="8" max="8" width="16.85546875" style="4" bestFit="1" customWidth="1"/>
    <col min="9" max="16384" width="9.140625" style="4"/>
  </cols>
  <sheetData>
    <row r="1" spans="1:18" ht="9.75" customHeight="1">
      <c r="A1" s="80"/>
      <c r="B1" s="80"/>
      <c r="C1" s="80"/>
      <c r="D1" s="80"/>
      <c r="E1" s="80"/>
      <c r="F1" s="80"/>
      <c r="G1" s="80"/>
      <c r="H1" s="5"/>
      <c r="I1" s="6"/>
      <c r="J1" s="7"/>
      <c r="K1" s="7"/>
      <c r="L1" s="6"/>
      <c r="M1" s="6"/>
      <c r="N1" s="6"/>
      <c r="O1" s="8"/>
      <c r="P1" s="8"/>
      <c r="Q1" s="8"/>
      <c r="R1" s="8"/>
    </row>
    <row r="2" spans="1:18" ht="16.5">
      <c r="A2" s="85" t="s">
        <v>25</v>
      </c>
      <c r="B2" s="85"/>
      <c r="C2" s="85"/>
      <c r="D2" s="85"/>
      <c r="E2" s="85"/>
      <c r="F2" s="85"/>
      <c r="G2" s="85"/>
      <c r="H2" s="5"/>
      <c r="I2" s="6"/>
      <c r="J2" s="7"/>
      <c r="K2" s="7"/>
      <c r="L2" s="6"/>
      <c r="M2" s="6"/>
      <c r="N2" s="6"/>
      <c r="O2" s="8"/>
      <c r="P2" s="8"/>
      <c r="Q2" s="8"/>
      <c r="R2" s="8"/>
    </row>
    <row r="3" spans="1:18" ht="27.75" customHeight="1">
      <c r="A3" s="82" t="s">
        <v>42</v>
      </c>
      <c r="B3" s="82"/>
      <c r="C3" s="82"/>
      <c r="D3" s="82"/>
      <c r="E3" s="82"/>
      <c r="F3" s="82"/>
      <c r="G3" s="82"/>
      <c r="H3" s="5"/>
      <c r="I3" s="6"/>
      <c r="J3" s="7"/>
      <c r="K3" s="7"/>
      <c r="L3" s="6"/>
      <c r="M3" s="6"/>
      <c r="N3" s="6"/>
      <c r="O3" s="8"/>
      <c r="P3" s="8"/>
      <c r="Q3" s="8"/>
      <c r="R3" s="8"/>
    </row>
    <row r="4" spans="1:18" s="3" customFormat="1" ht="3.75" customHeight="1">
      <c r="A4" s="9"/>
      <c r="B4" s="9"/>
      <c r="C4" s="9"/>
      <c r="D4" s="1"/>
      <c r="E4" s="1"/>
      <c r="F4" s="1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</row>
    <row r="5" spans="1:18" s="3" customFormat="1" ht="15.75">
      <c r="D5" s="81" t="s">
        <v>6</v>
      </c>
      <c r="E5" s="81"/>
      <c r="F5" s="81"/>
      <c r="G5" s="81"/>
    </row>
    <row r="6" spans="1:18" s="10" customFormat="1" ht="15.75" customHeight="1">
      <c r="A6" s="84" t="s">
        <v>12</v>
      </c>
      <c r="B6" s="84" t="s">
        <v>0</v>
      </c>
      <c r="C6" s="84" t="s">
        <v>31</v>
      </c>
      <c r="D6" s="84" t="s">
        <v>13</v>
      </c>
      <c r="E6" s="84" t="s">
        <v>29</v>
      </c>
      <c r="F6" s="84" t="s">
        <v>30</v>
      </c>
      <c r="G6" s="86" t="s">
        <v>32</v>
      </c>
    </row>
    <row r="7" spans="1:18" s="10" customFormat="1" ht="24.75" customHeight="1">
      <c r="A7" s="84"/>
      <c r="B7" s="84"/>
      <c r="C7" s="84"/>
      <c r="D7" s="84"/>
      <c r="E7" s="84"/>
      <c r="F7" s="84"/>
      <c r="G7" s="86"/>
    </row>
    <row r="8" spans="1:18" s="10" customFormat="1" ht="21.95" customHeight="1">
      <c r="A8" s="11">
        <v>1</v>
      </c>
      <c r="B8" s="15" t="s">
        <v>24</v>
      </c>
      <c r="C8" s="11"/>
      <c r="D8" s="20"/>
      <c r="E8" s="20"/>
      <c r="F8" s="20"/>
      <c r="G8" s="32">
        <f>G13+G9</f>
        <v>12735200000</v>
      </c>
    </row>
    <row r="9" spans="1:18" s="10" customFormat="1" ht="21.95" customHeight="1">
      <c r="A9" s="13" t="s">
        <v>3</v>
      </c>
      <c r="B9" s="16" t="s">
        <v>26</v>
      </c>
      <c r="C9" s="13"/>
      <c r="D9" s="19"/>
      <c r="E9" s="19"/>
      <c r="F9" s="19"/>
      <c r="G9" s="33">
        <f>G10+G11+G12</f>
        <v>7573200000</v>
      </c>
    </row>
    <row r="10" spans="1:18" s="12" customFormat="1" ht="21.95" customHeight="1">
      <c r="A10" s="13"/>
      <c r="B10" s="17" t="s">
        <v>16</v>
      </c>
      <c r="C10" s="13">
        <v>13</v>
      </c>
      <c r="D10" s="19" t="s">
        <v>39</v>
      </c>
      <c r="E10" s="19">
        <v>9523</v>
      </c>
      <c r="F10" s="19">
        <v>1089936</v>
      </c>
      <c r="G10" s="33">
        <f>6616000000-309800000</f>
        <v>6306200000</v>
      </c>
    </row>
    <row r="11" spans="1:18" s="10" customFormat="1" ht="21.95" customHeight="1">
      <c r="A11" s="13"/>
      <c r="B11" s="17" t="s">
        <v>17</v>
      </c>
      <c r="C11" s="13">
        <v>13</v>
      </c>
      <c r="D11" s="19" t="s">
        <v>40</v>
      </c>
      <c r="E11" s="19">
        <v>9523</v>
      </c>
      <c r="F11" s="19">
        <v>1089936</v>
      </c>
      <c r="G11" s="33">
        <v>0</v>
      </c>
    </row>
    <row r="12" spans="1:18" s="12" customFormat="1" ht="21.95" customHeight="1">
      <c r="A12" s="13"/>
      <c r="B12" s="17" t="s">
        <v>18</v>
      </c>
      <c r="C12" s="13">
        <v>13</v>
      </c>
      <c r="D12" s="19" t="s">
        <v>41</v>
      </c>
      <c r="E12" s="19">
        <v>9523</v>
      </c>
      <c r="F12" s="19">
        <v>1089936</v>
      </c>
      <c r="G12" s="33">
        <f>1328000000-61000000</f>
        <v>1267000000</v>
      </c>
    </row>
    <row r="13" spans="1:18" s="10" customFormat="1" ht="21.95" customHeight="1">
      <c r="A13" s="13" t="s">
        <v>4</v>
      </c>
      <c r="B13" s="17" t="s">
        <v>19</v>
      </c>
      <c r="C13" s="13"/>
      <c r="D13" s="21"/>
      <c r="E13" s="21"/>
      <c r="F13" s="21"/>
      <c r="G13" s="33">
        <f>G14+G15+G16</f>
        <v>5162000000</v>
      </c>
    </row>
    <row r="14" spans="1:18" s="12" customFormat="1" ht="50.25" customHeight="1">
      <c r="A14" s="13"/>
      <c r="B14" s="22" t="s">
        <v>27</v>
      </c>
      <c r="C14" s="19">
        <v>12</v>
      </c>
      <c r="D14" s="19" t="s">
        <v>40</v>
      </c>
      <c r="E14" s="19">
        <v>9527</v>
      </c>
      <c r="F14" s="19">
        <v>1089936</v>
      </c>
      <c r="G14" s="33">
        <v>2700000000</v>
      </c>
    </row>
    <row r="15" spans="1:18" s="26" customFormat="1" ht="21.95" customHeight="1">
      <c r="A15" s="13"/>
      <c r="B15" s="25" t="s">
        <v>28</v>
      </c>
      <c r="C15" s="13">
        <v>12</v>
      </c>
      <c r="D15" s="19" t="s">
        <v>40</v>
      </c>
      <c r="E15" s="19">
        <v>9527</v>
      </c>
      <c r="F15" s="19">
        <v>1089936</v>
      </c>
      <c r="G15" s="34">
        <v>2300000000</v>
      </c>
    </row>
    <row r="16" spans="1:18" s="26" customFormat="1" ht="21.95" customHeight="1">
      <c r="A16" s="29"/>
      <c r="B16" s="30" t="s">
        <v>9</v>
      </c>
      <c r="C16" s="31">
        <v>12</v>
      </c>
      <c r="D16" s="19" t="s">
        <v>40</v>
      </c>
      <c r="E16" s="19">
        <v>9527</v>
      </c>
      <c r="F16" s="19">
        <v>1089936</v>
      </c>
      <c r="G16" s="34">
        <v>162000000</v>
      </c>
    </row>
    <row r="17" spans="1:12" s="24" customFormat="1" ht="21.95" customHeight="1">
      <c r="A17" s="11">
        <v>2</v>
      </c>
      <c r="B17" s="23" t="s">
        <v>20</v>
      </c>
      <c r="C17" s="20"/>
      <c r="D17" s="20" t="s">
        <v>40</v>
      </c>
      <c r="E17" s="20"/>
      <c r="F17" s="20"/>
      <c r="G17" s="35">
        <f>G18+G19</f>
        <v>22741300000</v>
      </c>
    </row>
    <row r="18" spans="1:12" s="26" customFormat="1" ht="21.95" customHeight="1">
      <c r="A18" s="14"/>
      <c r="B18" s="25" t="s">
        <v>21</v>
      </c>
      <c r="C18" s="13">
        <v>13</v>
      </c>
      <c r="D18" s="19" t="s">
        <v>40</v>
      </c>
      <c r="E18" s="19">
        <v>9523</v>
      </c>
      <c r="F18" s="19">
        <v>1089936</v>
      </c>
      <c r="G18" s="34">
        <f>23039000000-1215700000</f>
        <v>21823300000</v>
      </c>
    </row>
    <row r="19" spans="1:12" s="26" customFormat="1" ht="21.95" customHeight="1">
      <c r="A19" s="14"/>
      <c r="B19" s="27" t="s">
        <v>22</v>
      </c>
      <c r="C19" s="19">
        <v>13</v>
      </c>
      <c r="D19" s="19" t="s">
        <v>40</v>
      </c>
      <c r="E19" s="19">
        <v>9523</v>
      </c>
      <c r="F19" s="19">
        <v>1089936</v>
      </c>
      <c r="G19" s="34">
        <v>918000000</v>
      </c>
    </row>
    <row r="20" spans="1:12" s="24" customFormat="1" ht="21.95" customHeight="1">
      <c r="A20" s="11">
        <v>3</v>
      </c>
      <c r="B20" s="28" t="s">
        <v>23</v>
      </c>
      <c r="C20" s="11"/>
      <c r="D20" s="11" t="s">
        <v>41</v>
      </c>
      <c r="E20" s="11"/>
      <c r="F20" s="11"/>
      <c r="G20" s="35">
        <f>G21</f>
        <v>2390100000</v>
      </c>
    </row>
    <row r="21" spans="1:12" s="26" customFormat="1" ht="21.95" customHeight="1">
      <c r="A21" s="18"/>
      <c r="B21" s="25" t="s">
        <v>10</v>
      </c>
      <c r="C21" s="13">
        <v>13</v>
      </c>
      <c r="D21" s="13" t="s">
        <v>41</v>
      </c>
      <c r="E21" s="13">
        <v>9523</v>
      </c>
      <c r="F21" s="19">
        <v>1089936</v>
      </c>
      <c r="G21" s="34">
        <f>2536000000-145900000</f>
        <v>2390100000</v>
      </c>
    </row>
    <row r="22" spans="1:12" s="40" customFormat="1" ht="21.95" customHeight="1">
      <c r="A22" s="11">
        <v>4</v>
      </c>
      <c r="B22" s="28" t="s">
        <v>35</v>
      </c>
      <c r="C22" s="11"/>
      <c r="D22" s="11"/>
      <c r="E22" s="11"/>
      <c r="F22" s="20"/>
      <c r="G22" s="35">
        <f>G23+G24</f>
        <v>1782400000</v>
      </c>
      <c r="L22" s="41"/>
    </row>
    <row r="23" spans="1:12" s="2" customFormat="1" ht="48.75" customHeight="1">
      <c r="A23" s="37" t="s">
        <v>3</v>
      </c>
      <c r="B23" s="39" t="s">
        <v>33</v>
      </c>
      <c r="C23" s="37">
        <v>12</v>
      </c>
      <c r="D23" s="19" t="s">
        <v>39</v>
      </c>
      <c r="E23" s="37">
        <v>9527</v>
      </c>
      <c r="F23" s="36">
        <v>1089936</v>
      </c>
      <c r="G23" s="38">
        <v>50000000</v>
      </c>
    </row>
    <row r="24" spans="1:12" s="2" customFormat="1" ht="31.5">
      <c r="A24" s="37" t="s">
        <v>4</v>
      </c>
      <c r="B24" s="39" t="s">
        <v>34</v>
      </c>
      <c r="C24" s="37">
        <v>18</v>
      </c>
      <c r="D24" s="36"/>
      <c r="E24" s="37">
        <v>9527</v>
      </c>
      <c r="F24" s="36">
        <v>1089936</v>
      </c>
      <c r="G24" s="38">
        <f>SUM(G25:G28)</f>
        <v>1732400000</v>
      </c>
    </row>
    <row r="25" spans="1:12" s="45" customFormat="1" ht="21.95" customHeight="1">
      <c r="A25" s="42"/>
      <c r="B25" s="43" t="s">
        <v>16</v>
      </c>
      <c r="C25" s="42">
        <v>18</v>
      </c>
      <c r="D25" s="21" t="s">
        <v>39</v>
      </c>
      <c r="E25" s="42">
        <v>9527</v>
      </c>
      <c r="F25" s="43">
        <v>1089936</v>
      </c>
      <c r="G25" s="44">
        <v>309800000</v>
      </c>
    </row>
    <row r="26" spans="1:12" s="45" customFormat="1" ht="21.95" customHeight="1">
      <c r="A26" s="42"/>
      <c r="B26" s="43" t="s">
        <v>18</v>
      </c>
      <c r="C26" s="42">
        <v>18</v>
      </c>
      <c r="D26" s="21" t="s">
        <v>41</v>
      </c>
      <c r="E26" s="42">
        <v>9527</v>
      </c>
      <c r="F26" s="43">
        <v>1089936</v>
      </c>
      <c r="G26" s="44">
        <v>61000000</v>
      </c>
    </row>
    <row r="27" spans="1:12" s="45" customFormat="1" ht="21.95" customHeight="1">
      <c r="A27" s="42"/>
      <c r="B27" s="43" t="s">
        <v>36</v>
      </c>
      <c r="C27" s="42">
        <v>18</v>
      </c>
      <c r="D27" s="21" t="s">
        <v>41</v>
      </c>
      <c r="E27" s="42">
        <v>9527</v>
      </c>
      <c r="F27" s="43">
        <v>1089936</v>
      </c>
      <c r="G27" s="44">
        <v>145900000</v>
      </c>
    </row>
    <row r="28" spans="1:12" s="45" customFormat="1" ht="21.95" customHeight="1">
      <c r="A28" s="42"/>
      <c r="B28" s="43" t="s">
        <v>37</v>
      </c>
      <c r="C28" s="42">
        <v>18</v>
      </c>
      <c r="D28" s="21" t="s">
        <v>40</v>
      </c>
      <c r="E28" s="42">
        <v>9527</v>
      </c>
      <c r="F28" s="43">
        <v>1089936</v>
      </c>
      <c r="G28" s="44">
        <v>1215700000</v>
      </c>
    </row>
    <row r="29" spans="1:12" s="48" customFormat="1" ht="14.25">
      <c r="A29" s="46"/>
      <c r="B29" s="46" t="s">
        <v>38</v>
      </c>
      <c r="C29" s="46"/>
      <c r="D29" s="47"/>
      <c r="E29" s="47"/>
      <c r="F29" s="47"/>
      <c r="G29" s="49">
        <f>G8+G17+G20+G22</f>
        <v>39649000000</v>
      </c>
    </row>
    <row r="30" spans="1:12" s="3" customFormat="1"/>
  </sheetData>
  <mergeCells count="11">
    <mergeCell ref="C6:C7"/>
    <mergeCell ref="A1:G1"/>
    <mergeCell ref="A2:G2"/>
    <mergeCell ref="A3:G3"/>
    <mergeCell ref="D5:G5"/>
    <mergeCell ref="A6:A7"/>
    <mergeCell ref="B6:B7"/>
    <mergeCell ref="D6:D7"/>
    <mergeCell ref="G6:G7"/>
    <mergeCell ref="E6:E7"/>
    <mergeCell ref="F6:F7"/>
  </mergeCells>
  <pageMargins left="0.45" right="0.2" top="0.75" bottom="0.75" header="0.3" footer="0.3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Dự toán</vt:lpstr>
      <vt:lpstr>Sheet3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cp:lastPrinted>2026-01-09T06:52:35Z</cp:lastPrinted>
  <dcterms:created xsi:type="dcterms:W3CDTF">2018-03-28T01:19:39Z</dcterms:created>
  <dcterms:modified xsi:type="dcterms:W3CDTF">2026-01-09T06:52:44Z</dcterms:modified>
</cp:coreProperties>
</file>